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32" activeTab="0"/>
  </bookViews>
  <sheets>
    <sheet name="林业公司2018年度肥料招标采购计划统计表" sheetId="1" r:id="rId1"/>
  </sheets>
  <definedNames>
    <definedName name="_xlnm._FilterDatabase" localSheetId="0" hidden="1">'林业公司2018年度肥料招标采购计划统计表'!$A$4:$HR$23</definedName>
    <definedName name="_xlnm.Print_Area" localSheetId="0">'林业公司2018年度肥料招标采购计划统计表'!$A$1:$Q$25</definedName>
    <definedName name="_xlnm.Print_Titles" localSheetId="0">'林业公司2018年度肥料招标采购计划统计表'!$1:$4</definedName>
  </definedNames>
  <calcPr fullCalcOnLoad="1" fullPrecision="0"/>
</workbook>
</file>

<file path=xl/sharedStrings.xml><?xml version="1.0" encoding="utf-8"?>
<sst xmlns="http://schemas.openxmlformats.org/spreadsheetml/2006/main" count="50" uniqueCount="47">
  <si>
    <t>备注</t>
  </si>
  <si>
    <t>林场</t>
  </si>
  <si>
    <t>面积（亩）</t>
  </si>
  <si>
    <t>省</t>
  </si>
  <si>
    <t>县</t>
  </si>
  <si>
    <t>韩江林场</t>
  </si>
  <si>
    <t>饶平县</t>
  </si>
  <si>
    <t>潮安县</t>
  </si>
  <si>
    <t>梅县林场</t>
  </si>
  <si>
    <t>兴宁市</t>
  </si>
  <si>
    <t>五华林场</t>
  </si>
  <si>
    <t>五华县</t>
  </si>
  <si>
    <t>陆丰市</t>
  </si>
  <si>
    <t>紫金县</t>
  </si>
  <si>
    <t>和平县</t>
  </si>
  <si>
    <t>大埔林场</t>
  </si>
  <si>
    <t>大埔县</t>
  </si>
  <si>
    <t>潮州市</t>
  </si>
  <si>
    <t>河源市</t>
  </si>
  <si>
    <t>桉树基肥
（月份、吨）</t>
  </si>
  <si>
    <t>桉树追肥
（月份、吨）</t>
  </si>
  <si>
    <t>广东省</t>
  </si>
  <si>
    <t>林业公司
合计</t>
  </si>
  <si>
    <t>合计
（吨）</t>
  </si>
  <si>
    <t>小计（吨）</t>
  </si>
  <si>
    <t>惠州公司
小计</t>
  </si>
  <si>
    <t>阳江公司
小计</t>
  </si>
  <si>
    <t>林业公司2018年度肥料招标采购计划统计表</t>
  </si>
  <si>
    <t>河池公司
小计</t>
  </si>
  <si>
    <t>市</t>
  </si>
  <si>
    <t>梅州市</t>
  </si>
  <si>
    <t>梅县区</t>
  </si>
  <si>
    <t>汕尾市</t>
  </si>
  <si>
    <t>阳江林场</t>
  </si>
  <si>
    <t>阳江市</t>
  </si>
  <si>
    <t>阳春市</t>
  </si>
  <si>
    <t>信宜林场</t>
  </si>
  <si>
    <t>茂名市</t>
  </si>
  <si>
    <t>广西壮族自治区</t>
  </si>
  <si>
    <t>玉林市</t>
  </si>
  <si>
    <t>陆川县</t>
  </si>
  <si>
    <t>博白县</t>
  </si>
  <si>
    <t>河池林场</t>
  </si>
  <si>
    <t>河池市</t>
  </si>
  <si>
    <t>环江县</t>
  </si>
  <si>
    <t>信宜县</t>
  </si>
  <si>
    <t xml:space="preserve">1、桉树基肥：氮磷钾含量N﹕P﹕K=12﹕18﹕9                      2、桉树追肥：氮磷钾含量N﹕P﹕K=18﹕10﹕8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</si>
</sst>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_ ;_ * \-#,##0.0_ ;_ * &quot;-&quot;??.0_ ;_ @_ "/>
    <numFmt numFmtId="178" formatCode="0.0_);[Red]\(0.0\)"/>
    <numFmt numFmtId="179" formatCode="0.00_ "/>
    <numFmt numFmtId="180" formatCode="_ * #,##0_ ;_ * \-#,##0_ ;_ * &quot;-&quot;?_ ;_ @_ "/>
    <numFmt numFmtId="181" formatCode="0_);[Red]\(0\)"/>
    <numFmt numFmtId="182" formatCode="0.0_);\(0.0\)"/>
    <numFmt numFmtId="183" formatCode="_ * #,##0.0_ ;_ * \-#,##0.0_ ;_ * &quot;-&quot;??_ ;_ @_ "/>
    <numFmt numFmtId="184" formatCode="0_);\(0\)"/>
    <numFmt numFmtId="185" formatCode="0.0_ "/>
    <numFmt numFmtId="186" formatCode="0.00_);[Red]\(0.00\)"/>
    <numFmt numFmtId="187" formatCode="0_ "/>
  </numFmts>
  <fonts count="51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43" fontId="1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43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176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79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87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/>
    </xf>
    <xf numFmtId="43" fontId="2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3" fontId="0" fillId="0" borderId="12" xfId="0" applyNumberFormat="1" applyFon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left" vertical="center" wrapText="1"/>
    </xf>
    <xf numFmtId="43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43" fontId="10" fillId="0" borderId="0" xfId="0" applyNumberFormat="1" applyFont="1" applyFill="1" applyBorder="1" applyAlignment="1">
      <alignment horizontal="left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/>
    </xf>
    <xf numFmtId="179" fontId="16" fillId="0" borderId="15" xfId="0" applyNumberFormat="1" applyFont="1" applyFill="1" applyBorder="1" applyAlignment="1">
      <alignment horizontal="center" vertical="center" wrapText="1"/>
    </xf>
    <xf numFmtId="179" fontId="16" fillId="0" borderId="16" xfId="0" applyNumberFormat="1" applyFont="1" applyFill="1" applyBorder="1" applyAlignment="1">
      <alignment horizontal="center" vertical="center" wrapText="1"/>
    </xf>
    <xf numFmtId="179" fontId="16" fillId="0" borderId="17" xfId="0" applyNumberFormat="1" applyFont="1" applyFill="1" applyBorder="1" applyAlignment="1">
      <alignment horizontal="center" vertical="center" wrapText="1"/>
    </xf>
  </cellXfs>
  <cellStyles count="60">
    <cellStyle name="Normal" xfId="0"/>
    <cellStyle name="_ET_STYLE_NoName_00_" xfId="15"/>
    <cellStyle name="_ET_STYLE_NoName_00_ 1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4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27" sqref="M27"/>
    </sheetView>
  </sheetViews>
  <sheetFormatPr defaultColWidth="9.125" defaultRowHeight="30" customHeight="1"/>
  <cols>
    <col min="1" max="1" width="11.25390625" style="15" customWidth="1"/>
    <col min="2" max="2" width="9.625" style="15" customWidth="1"/>
    <col min="3" max="4" width="10.375" style="15" customWidth="1"/>
    <col min="5" max="5" width="9.125" style="12" customWidth="1"/>
    <col min="6" max="8" width="7.375" style="9" customWidth="1"/>
    <col min="9" max="9" width="7.375" style="22" customWidth="1"/>
    <col min="10" max="14" width="8.25390625" style="2" customWidth="1"/>
    <col min="15" max="16" width="9.75390625" style="3" customWidth="1"/>
    <col min="17" max="17" width="6.875" style="2" customWidth="1"/>
    <col min="18" max="226" width="13.125" style="2" customWidth="1"/>
    <col min="227" max="16384" width="9.125" style="1" customWidth="1"/>
  </cols>
  <sheetData>
    <row r="1" spans="1:17" s="3" customFormat="1" ht="28.5" customHeight="1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9" customHeight="1">
      <c r="A2" s="7"/>
      <c r="B2" s="7"/>
      <c r="C2" s="7"/>
      <c r="D2" s="7"/>
      <c r="F2" s="11"/>
      <c r="G2" s="11"/>
      <c r="H2" s="11"/>
      <c r="I2" s="37"/>
      <c r="P2" s="58"/>
      <c r="Q2" s="58"/>
    </row>
    <row r="3" spans="1:17" s="25" customFormat="1" ht="32.25" customHeight="1">
      <c r="A3" s="55" t="s">
        <v>1</v>
      </c>
      <c r="B3" s="55" t="s">
        <v>3</v>
      </c>
      <c r="C3" s="55" t="s">
        <v>29</v>
      </c>
      <c r="D3" s="55" t="s">
        <v>4</v>
      </c>
      <c r="E3" s="48" t="s">
        <v>2</v>
      </c>
      <c r="F3" s="59" t="s">
        <v>19</v>
      </c>
      <c r="G3" s="59"/>
      <c r="H3" s="59"/>
      <c r="I3" s="56" t="s">
        <v>24</v>
      </c>
      <c r="J3" s="61" t="s">
        <v>20</v>
      </c>
      <c r="K3" s="62"/>
      <c r="L3" s="62"/>
      <c r="M3" s="62"/>
      <c r="N3" s="63"/>
      <c r="O3" s="56" t="s">
        <v>24</v>
      </c>
      <c r="P3" s="56" t="s">
        <v>23</v>
      </c>
      <c r="Q3" s="57" t="s">
        <v>0</v>
      </c>
    </row>
    <row r="4" spans="1:17" s="25" customFormat="1" ht="18" customHeight="1">
      <c r="A4" s="55"/>
      <c r="B4" s="55"/>
      <c r="C4" s="55"/>
      <c r="D4" s="55"/>
      <c r="E4" s="48"/>
      <c r="F4" s="24">
        <v>1</v>
      </c>
      <c r="G4" s="24">
        <v>3</v>
      </c>
      <c r="H4" s="24">
        <v>4</v>
      </c>
      <c r="I4" s="56"/>
      <c r="J4" s="24">
        <v>1</v>
      </c>
      <c r="K4" s="24">
        <v>2</v>
      </c>
      <c r="L4" s="24">
        <v>3</v>
      </c>
      <c r="M4" s="24">
        <v>4</v>
      </c>
      <c r="N4" s="24">
        <v>8</v>
      </c>
      <c r="O4" s="56"/>
      <c r="P4" s="56"/>
      <c r="Q4" s="57"/>
    </row>
    <row r="5" spans="1:226" s="32" customFormat="1" ht="21" customHeight="1">
      <c r="A5" s="45" t="s">
        <v>5</v>
      </c>
      <c r="B5" s="52" t="s">
        <v>21</v>
      </c>
      <c r="C5" s="52" t="s">
        <v>17</v>
      </c>
      <c r="D5" s="27" t="s">
        <v>6</v>
      </c>
      <c r="E5" s="28">
        <v>3955</v>
      </c>
      <c r="F5" s="29"/>
      <c r="G5" s="29"/>
      <c r="H5" s="29"/>
      <c r="I5" s="4">
        <f aca="true" t="shared" si="0" ref="I5:I13">SUM(F5:H5)</f>
        <v>0</v>
      </c>
      <c r="J5" s="29"/>
      <c r="K5" s="29"/>
      <c r="L5" s="29">
        <v>7.12</v>
      </c>
      <c r="M5" s="29"/>
      <c r="N5" s="29"/>
      <c r="O5" s="4">
        <f>SUM(J5:N5)</f>
        <v>7.12</v>
      </c>
      <c r="P5" s="4">
        <f aca="true" t="shared" si="1" ref="P5:P13">I5+O5</f>
        <v>7.12</v>
      </c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</row>
    <row r="6" spans="1:226" s="32" customFormat="1" ht="21" customHeight="1">
      <c r="A6" s="45"/>
      <c r="B6" s="52"/>
      <c r="C6" s="52"/>
      <c r="D6" s="27" t="s">
        <v>7</v>
      </c>
      <c r="E6" s="28">
        <v>2749.8</v>
      </c>
      <c r="F6" s="29"/>
      <c r="G6" s="29"/>
      <c r="H6" s="29"/>
      <c r="I6" s="4">
        <f t="shared" si="0"/>
        <v>0</v>
      </c>
      <c r="J6" s="29">
        <v>73</v>
      </c>
      <c r="K6" s="29"/>
      <c r="L6" s="29"/>
      <c r="M6" s="29"/>
      <c r="N6" s="29"/>
      <c r="O6" s="4">
        <f aca="true" t="shared" si="2" ref="O6:O20">SUM(J6:N6)</f>
        <v>73</v>
      </c>
      <c r="P6" s="4">
        <f t="shared" si="1"/>
        <v>73</v>
      </c>
      <c r="Q6" s="3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</row>
    <row r="7" spans="1:226" s="32" customFormat="1" ht="21" customHeight="1">
      <c r="A7" s="26" t="s">
        <v>15</v>
      </c>
      <c r="B7" s="52"/>
      <c r="C7" s="46" t="s">
        <v>30</v>
      </c>
      <c r="D7" s="27" t="s">
        <v>16</v>
      </c>
      <c r="E7" s="28">
        <v>1628</v>
      </c>
      <c r="F7" s="29"/>
      <c r="G7" s="29"/>
      <c r="H7" s="29"/>
      <c r="I7" s="4">
        <f>SUM(F7:H7)</f>
        <v>0</v>
      </c>
      <c r="J7" s="29"/>
      <c r="K7" s="29"/>
      <c r="L7" s="29"/>
      <c r="M7" s="29">
        <v>6.44</v>
      </c>
      <c r="N7" s="29"/>
      <c r="O7" s="4">
        <f>SUM(J7:N7)</f>
        <v>6.44</v>
      </c>
      <c r="P7" s="4">
        <f t="shared" si="1"/>
        <v>6.44</v>
      </c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</row>
    <row r="8" spans="1:226" s="32" customFormat="1" ht="21" customHeight="1">
      <c r="A8" s="45" t="s">
        <v>8</v>
      </c>
      <c r="B8" s="52"/>
      <c r="C8" s="60"/>
      <c r="D8" s="27" t="s">
        <v>31</v>
      </c>
      <c r="E8" s="28">
        <v>7195</v>
      </c>
      <c r="F8" s="29">
        <v>8.72</v>
      </c>
      <c r="G8" s="29"/>
      <c r="H8" s="29"/>
      <c r="I8" s="4">
        <f t="shared" si="0"/>
        <v>8.72</v>
      </c>
      <c r="J8" s="29">
        <v>137</v>
      </c>
      <c r="K8" s="29"/>
      <c r="L8" s="29">
        <v>39.4</v>
      </c>
      <c r="M8" s="29"/>
      <c r="N8" s="29"/>
      <c r="O8" s="4">
        <f t="shared" si="2"/>
        <v>176.4</v>
      </c>
      <c r="P8" s="4">
        <f t="shared" si="1"/>
        <v>185.12</v>
      </c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</row>
    <row r="9" spans="1:226" s="32" customFormat="1" ht="21" customHeight="1">
      <c r="A9" s="45"/>
      <c r="B9" s="52"/>
      <c r="C9" s="60"/>
      <c r="D9" s="27" t="s">
        <v>9</v>
      </c>
      <c r="E9" s="28">
        <v>4152</v>
      </c>
      <c r="F9" s="29">
        <v>1.6</v>
      </c>
      <c r="G9" s="29"/>
      <c r="H9" s="29"/>
      <c r="I9" s="4">
        <f t="shared" si="0"/>
        <v>1.6</v>
      </c>
      <c r="J9" s="29">
        <v>80.64</v>
      </c>
      <c r="K9" s="29"/>
      <c r="L9" s="29">
        <v>19</v>
      </c>
      <c r="M9" s="29"/>
      <c r="N9" s="29"/>
      <c r="O9" s="4">
        <f t="shared" si="2"/>
        <v>99.64</v>
      </c>
      <c r="P9" s="4">
        <f t="shared" si="1"/>
        <v>101.24</v>
      </c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</row>
    <row r="10" spans="1:226" s="32" customFormat="1" ht="21" customHeight="1">
      <c r="A10" s="45" t="s">
        <v>10</v>
      </c>
      <c r="B10" s="52"/>
      <c r="C10" s="47"/>
      <c r="D10" s="27" t="s">
        <v>11</v>
      </c>
      <c r="E10" s="28">
        <v>28989.8</v>
      </c>
      <c r="F10" s="29"/>
      <c r="G10" s="29">
        <v>4</v>
      </c>
      <c r="H10" s="29"/>
      <c r="I10" s="4">
        <f t="shared" si="0"/>
        <v>4</v>
      </c>
      <c r="J10" s="29">
        <v>26.14</v>
      </c>
      <c r="K10" s="29">
        <v>220.2</v>
      </c>
      <c r="L10" s="29">
        <v>117.9</v>
      </c>
      <c r="M10" s="29">
        <v>115.05</v>
      </c>
      <c r="N10" s="29"/>
      <c r="O10" s="4">
        <f t="shared" si="2"/>
        <v>479.29</v>
      </c>
      <c r="P10" s="4">
        <f t="shared" si="1"/>
        <v>483.29</v>
      </c>
      <c r="Q10" s="26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</row>
    <row r="11" spans="1:226" s="32" customFormat="1" ht="21" customHeight="1">
      <c r="A11" s="45"/>
      <c r="B11" s="52"/>
      <c r="C11" s="52" t="s">
        <v>18</v>
      </c>
      <c r="D11" s="27" t="s">
        <v>13</v>
      </c>
      <c r="E11" s="28">
        <v>2864</v>
      </c>
      <c r="F11" s="29"/>
      <c r="G11" s="29"/>
      <c r="H11" s="29">
        <v>7.56</v>
      </c>
      <c r="I11" s="4">
        <f t="shared" si="0"/>
        <v>7.56</v>
      </c>
      <c r="J11" s="29"/>
      <c r="K11" s="29"/>
      <c r="L11" s="29"/>
      <c r="M11" s="29"/>
      <c r="N11" s="29"/>
      <c r="O11" s="4">
        <f t="shared" si="2"/>
        <v>0</v>
      </c>
      <c r="P11" s="4">
        <f t="shared" si="1"/>
        <v>7.56</v>
      </c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</row>
    <row r="12" spans="1:226" s="32" customFormat="1" ht="21" customHeight="1">
      <c r="A12" s="45"/>
      <c r="B12" s="52"/>
      <c r="C12" s="52"/>
      <c r="D12" s="27" t="s">
        <v>14</v>
      </c>
      <c r="E12" s="28">
        <v>2042.8</v>
      </c>
      <c r="F12" s="29"/>
      <c r="G12" s="29"/>
      <c r="H12" s="29"/>
      <c r="I12" s="4">
        <f t="shared" si="0"/>
        <v>0</v>
      </c>
      <c r="J12" s="29"/>
      <c r="K12" s="29">
        <v>17.99</v>
      </c>
      <c r="L12" s="29">
        <v>24.63</v>
      </c>
      <c r="M12" s="29"/>
      <c r="N12" s="29"/>
      <c r="O12" s="4">
        <f t="shared" si="2"/>
        <v>42.62</v>
      </c>
      <c r="P12" s="4">
        <f t="shared" si="1"/>
        <v>42.62</v>
      </c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</row>
    <row r="13" spans="1:226" s="32" customFormat="1" ht="21" customHeight="1">
      <c r="A13" s="45"/>
      <c r="B13" s="52"/>
      <c r="C13" s="27" t="s">
        <v>32</v>
      </c>
      <c r="D13" s="27" t="s">
        <v>12</v>
      </c>
      <c r="E13" s="28">
        <v>4691</v>
      </c>
      <c r="F13" s="29"/>
      <c r="G13" s="29"/>
      <c r="H13" s="29"/>
      <c r="I13" s="4">
        <f t="shared" si="0"/>
        <v>0</v>
      </c>
      <c r="J13" s="29"/>
      <c r="K13" s="29">
        <v>62.27</v>
      </c>
      <c r="L13" s="29"/>
      <c r="M13" s="29">
        <v>20.13</v>
      </c>
      <c r="N13" s="29"/>
      <c r="O13" s="4">
        <f t="shared" si="2"/>
        <v>82.4</v>
      </c>
      <c r="P13" s="4">
        <f t="shared" si="1"/>
        <v>82.4</v>
      </c>
      <c r="Q13" s="26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</row>
    <row r="14" spans="1:226" s="32" customFormat="1" ht="30" customHeight="1">
      <c r="A14" s="26" t="s">
        <v>25</v>
      </c>
      <c r="B14" s="27"/>
      <c r="C14" s="27"/>
      <c r="D14" s="27"/>
      <c r="E14" s="28">
        <f aca="true" t="shared" si="3" ref="E14:P14">SUM(E5:E13)</f>
        <v>58267.4</v>
      </c>
      <c r="F14" s="29">
        <f t="shared" si="3"/>
        <v>10.32</v>
      </c>
      <c r="G14" s="29">
        <f t="shared" si="3"/>
        <v>4</v>
      </c>
      <c r="H14" s="29">
        <f t="shared" si="3"/>
        <v>7.56</v>
      </c>
      <c r="I14" s="4">
        <f t="shared" si="3"/>
        <v>21.88</v>
      </c>
      <c r="J14" s="29">
        <f t="shared" si="3"/>
        <v>316.78</v>
      </c>
      <c r="K14" s="29">
        <f t="shared" si="3"/>
        <v>300.46</v>
      </c>
      <c r="L14" s="29">
        <f t="shared" si="3"/>
        <v>208.05</v>
      </c>
      <c r="M14" s="29">
        <f t="shared" si="3"/>
        <v>141.62</v>
      </c>
      <c r="N14" s="29">
        <f t="shared" si="3"/>
        <v>0</v>
      </c>
      <c r="O14" s="4">
        <f t="shared" si="3"/>
        <v>966.91</v>
      </c>
      <c r="P14" s="4">
        <f t="shared" si="3"/>
        <v>988.79</v>
      </c>
      <c r="Q14" s="29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</row>
    <row r="15" spans="1:226" s="32" customFormat="1" ht="21" customHeight="1">
      <c r="A15" s="40" t="s">
        <v>33</v>
      </c>
      <c r="B15" s="46" t="s">
        <v>21</v>
      </c>
      <c r="C15" s="38" t="s">
        <v>34</v>
      </c>
      <c r="D15" s="27" t="s">
        <v>35</v>
      </c>
      <c r="E15" s="28">
        <v>5675</v>
      </c>
      <c r="F15" s="29"/>
      <c r="G15" s="29"/>
      <c r="H15" s="29"/>
      <c r="I15" s="4">
        <f aca="true" t="shared" si="4" ref="I15:I20">SUM(F15:H15)</f>
        <v>0</v>
      </c>
      <c r="J15" s="29"/>
      <c r="K15" s="29"/>
      <c r="L15" s="29"/>
      <c r="M15" s="29"/>
      <c r="N15" s="29">
        <v>85.9</v>
      </c>
      <c r="O15" s="4">
        <f t="shared" si="2"/>
        <v>85.9</v>
      </c>
      <c r="P15" s="4">
        <f>I15+O15</f>
        <v>85.9</v>
      </c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</row>
    <row r="16" spans="1:226" s="32" customFormat="1" ht="21" customHeight="1">
      <c r="A16" s="49" t="s">
        <v>36</v>
      </c>
      <c r="B16" s="47"/>
      <c r="C16" s="38" t="s">
        <v>37</v>
      </c>
      <c r="D16" s="39" t="s">
        <v>45</v>
      </c>
      <c r="E16" s="28">
        <v>687</v>
      </c>
      <c r="F16" s="29"/>
      <c r="G16" s="29">
        <v>4.97</v>
      </c>
      <c r="H16" s="29"/>
      <c r="I16" s="4">
        <f t="shared" si="4"/>
        <v>4.97</v>
      </c>
      <c r="J16" s="29"/>
      <c r="K16" s="29"/>
      <c r="L16" s="29"/>
      <c r="M16" s="29"/>
      <c r="N16" s="29"/>
      <c r="O16" s="4">
        <f t="shared" si="2"/>
        <v>0</v>
      </c>
      <c r="P16" s="4">
        <f>I16+O16</f>
        <v>4.97</v>
      </c>
      <c r="Q16" s="26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</row>
    <row r="17" spans="1:226" s="32" customFormat="1" ht="21" customHeight="1">
      <c r="A17" s="50"/>
      <c r="B17" s="45" t="s">
        <v>38</v>
      </c>
      <c r="C17" s="52" t="s">
        <v>39</v>
      </c>
      <c r="D17" s="27" t="s">
        <v>40</v>
      </c>
      <c r="E17" s="28">
        <v>100</v>
      </c>
      <c r="F17" s="29"/>
      <c r="G17" s="29">
        <v>3.33</v>
      </c>
      <c r="H17" s="29"/>
      <c r="I17" s="4">
        <f t="shared" si="4"/>
        <v>3.33</v>
      </c>
      <c r="J17" s="29"/>
      <c r="K17" s="29"/>
      <c r="L17" s="29"/>
      <c r="M17" s="29"/>
      <c r="N17" s="29">
        <v>2.22</v>
      </c>
      <c r="O17" s="4">
        <f t="shared" si="2"/>
        <v>2.22</v>
      </c>
      <c r="P17" s="4">
        <f>I17+O17</f>
        <v>5.55</v>
      </c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</row>
    <row r="18" spans="1:226" s="32" customFormat="1" ht="21" customHeight="1">
      <c r="A18" s="51"/>
      <c r="B18" s="45"/>
      <c r="C18" s="52"/>
      <c r="D18" s="27" t="s">
        <v>41</v>
      </c>
      <c r="E18" s="28">
        <v>300</v>
      </c>
      <c r="F18" s="29"/>
      <c r="G18" s="29">
        <v>13.32</v>
      </c>
      <c r="H18" s="29"/>
      <c r="I18" s="4">
        <f t="shared" si="4"/>
        <v>13.32</v>
      </c>
      <c r="J18" s="29"/>
      <c r="K18" s="33"/>
      <c r="L18" s="29"/>
      <c r="M18" s="29"/>
      <c r="N18" s="29">
        <v>8.88</v>
      </c>
      <c r="O18" s="4">
        <f t="shared" si="2"/>
        <v>8.88</v>
      </c>
      <c r="P18" s="4">
        <f>I18+O18</f>
        <v>22.2</v>
      </c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</row>
    <row r="19" spans="1:226" s="32" customFormat="1" ht="30" customHeight="1">
      <c r="A19" s="26" t="s">
        <v>26</v>
      </c>
      <c r="B19" s="26"/>
      <c r="C19" s="27"/>
      <c r="D19" s="27"/>
      <c r="E19" s="28">
        <f aca="true" t="shared" si="5" ref="E19:P19">SUM(E15:E18)</f>
        <v>6762</v>
      </c>
      <c r="F19" s="35">
        <f t="shared" si="5"/>
        <v>0</v>
      </c>
      <c r="G19" s="35">
        <f t="shared" si="5"/>
        <v>21.62</v>
      </c>
      <c r="H19" s="35">
        <f t="shared" si="5"/>
        <v>0</v>
      </c>
      <c r="I19" s="34">
        <f t="shared" si="5"/>
        <v>21.62</v>
      </c>
      <c r="J19" s="35">
        <f t="shared" si="5"/>
        <v>0</v>
      </c>
      <c r="K19" s="35">
        <f t="shared" si="5"/>
        <v>0</v>
      </c>
      <c r="L19" s="35">
        <f t="shared" si="5"/>
        <v>0</v>
      </c>
      <c r="M19" s="35">
        <f t="shared" si="5"/>
        <v>0</v>
      </c>
      <c r="N19" s="35">
        <f t="shared" si="5"/>
        <v>97</v>
      </c>
      <c r="O19" s="34">
        <f t="shared" si="5"/>
        <v>97</v>
      </c>
      <c r="P19" s="34">
        <f t="shared" si="5"/>
        <v>118.62</v>
      </c>
      <c r="Q19" s="26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</row>
    <row r="20" spans="1:226" s="32" customFormat="1" ht="33.75" customHeight="1">
      <c r="A20" s="26" t="s">
        <v>42</v>
      </c>
      <c r="B20" s="26" t="s">
        <v>38</v>
      </c>
      <c r="C20" s="27" t="s">
        <v>43</v>
      </c>
      <c r="D20" s="27" t="s">
        <v>44</v>
      </c>
      <c r="E20" s="28">
        <v>537</v>
      </c>
      <c r="F20" s="29"/>
      <c r="G20" s="29"/>
      <c r="H20" s="29"/>
      <c r="I20" s="4">
        <f t="shared" si="4"/>
        <v>0</v>
      </c>
      <c r="J20" s="29">
        <v>13.5</v>
      </c>
      <c r="K20" s="29"/>
      <c r="L20" s="29"/>
      <c r="M20" s="29"/>
      <c r="N20" s="29"/>
      <c r="O20" s="4">
        <f t="shared" si="2"/>
        <v>13.5</v>
      </c>
      <c r="P20" s="4">
        <f>I20+O20</f>
        <v>13.5</v>
      </c>
      <c r="Q20" s="26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</row>
    <row r="21" spans="1:226" s="32" customFormat="1" ht="31.5" customHeight="1">
      <c r="A21" s="26" t="s">
        <v>28</v>
      </c>
      <c r="B21" s="27"/>
      <c r="C21" s="27"/>
      <c r="D21" s="27"/>
      <c r="E21" s="28">
        <f aca="true" t="shared" si="6" ref="E21:J21">E20</f>
        <v>537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4">
        <f t="shared" si="6"/>
        <v>0</v>
      </c>
      <c r="J21" s="29">
        <f t="shared" si="6"/>
        <v>13.5</v>
      </c>
      <c r="K21" s="29">
        <f aca="true" t="shared" si="7" ref="K21:P21">K20</f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4">
        <f t="shared" si="7"/>
        <v>13.5</v>
      </c>
      <c r="P21" s="4">
        <f t="shared" si="7"/>
        <v>13.5</v>
      </c>
      <c r="Q21" s="29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</row>
    <row r="22" spans="1:226" s="32" customFormat="1" ht="30" customHeight="1">
      <c r="A22" s="26" t="s">
        <v>22</v>
      </c>
      <c r="B22" s="26"/>
      <c r="C22" s="26"/>
      <c r="D22" s="26"/>
      <c r="E22" s="36">
        <f aca="true" t="shared" si="8" ref="E22:P22">E21+E19+E14</f>
        <v>65566.4</v>
      </c>
      <c r="F22" s="29">
        <f t="shared" si="8"/>
        <v>10.32</v>
      </c>
      <c r="G22" s="29">
        <f t="shared" si="8"/>
        <v>25.62</v>
      </c>
      <c r="H22" s="29">
        <f t="shared" si="8"/>
        <v>7.56</v>
      </c>
      <c r="I22" s="4">
        <f t="shared" si="8"/>
        <v>43.5</v>
      </c>
      <c r="J22" s="29">
        <f t="shared" si="8"/>
        <v>330.28</v>
      </c>
      <c r="K22" s="29">
        <f t="shared" si="8"/>
        <v>300.46</v>
      </c>
      <c r="L22" s="29">
        <f t="shared" si="8"/>
        <v>208.05</v>
      </c>
      <c r="M22" s="29">
        <f t="shared" si="8"/>
        <v>141.62</v>
      </c>
      <c r="N22" s="29">
        <f t="shared" si="8"/>
        <v>97</v>
      </c>
      <c r="O22" s="4">
        <f t="shared" si="8"/>
        <v>1077.41</v>
      </c>
      <c r="P22" s="4">
        <f t="shared" si="8"/>
        <v>1120.91</v>
      </c>
      <c r="Q22" s="29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</row>
    <row r="23" spans="1:226" s="6" customFormat="1" ht="9.75" customHeight="1">
      <c r="A23" s="14"/>
      <c r="B23" s="14"/>
      <c r="C23" s="14"/>
      <c r="D23" s="14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</row>
    <row r="24" spans="1:226" s="42" customFormat="1" ht="18" customHeight="1">
      <c r="A24" s="44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</row>
    <row r="25" spans="4:16" ht="9" customHeight="1">
      <c r="D25" s="16"/>
      <c r="E25" s="17"/>
      <c r="F25" s="18"/>
      <c r="G25" s="18"/>
      <c r="H25" s="18"/>
      <c r="I25" s="20"/>
      <c r="J25" s="19"/>
      <c r="K25" s="19"/>
      <c r="L25" s="19"/>
      <c r="M25" s="19"/>
      <c r="N25" s="19"/>
      <c r="O25" s="23"/>
      <c r="P25" s="23"/>
    </row>
    <row r="26" spans="1:9" ht="30" customHeight="1">
      <c r="A26" s="43"/>
      <c r="B26" s="43"/>
      <c r="C26" s="43"/>
      <c r="D26" s="43"/>
      <c r="E26" s="43"/>
      <c r="F26" s="43"/>
      <c r="G26" s="43"/>
      <c r="H26" s="43"/>
      <c r="I26" s="21"/>
    </row>
  </sheetData>
  <sheetProtection/>
  <autoFilter ref="A4:HR23"/>
  <mergeCells count="26">
    <mergeCell ref="B3:B4"/>
    <mergeCell ref="C3:C4"/>
    <mergeCell ref="B5:B13"/>
    <mergeCell ref="C7:C10"/>
    <mergeCell ref="I3:I4"/>
    <mergeCell ref="J3:N3"/>
    <mergeCell ref="A1:Q1"/>
    <mergeCell ref="A3:A4"/>
    <mergeCell ref="P3:P4"/>
    <mergeCell ref="Q3:Q4"/>
    <mergeCell ref="P2:Q2"/>
    <mergeCell ref="C11:C12"/>
    <mergeCell ref="D3:D4"/>
    <mergeCell ref="F3:H3"/>
    <mergeCell ref="A5:A6"/>
    <mergeCell ref="A8:A9"/>
    <mergeCell ref="A26:H26"/>
    <mergeCell ref="A24:Q24"/>
    <mergeCell ref="A10:A13"/>
    <mergeCell ref="B17:B18"/>
    <mergeCell ref="B15:B16"/>
    <mergeCell ref="E3:E4"/>
    <mergeCell ref="A16:A18"/>
    <mergeCell ref="C17:C18"/>
    <mergeCell ref="C5:C6"/>
    <mergeCell ref="O3:O4"/>
  </mergeCells>
  <printOptions horizontalCentered="1" verticalCentered="1"/>
  <pageMargins left="0.4330708661417323" right="0.4330708661417323" top="0.4724409448818898" bottom="0.5905511811023623" header="0.4330708661417323" footer="0.3937007874015748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ZYJC</cp:lastModifiedBy>
  <cp:lastPrinted>2017-11-13T07:18:23Z</cp:lastPrinted>
  <dcterms:created xsi:type="dcterms:W3CDTF">1996-12-17T01:32:42Z</dcterms:created>
  <dcterms:modified xsi:type="dcterms:W3CDTF">2017-11-13T07:20:13Z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